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11\"/>
    </mc:Choice>
  </mc:AlternateContent>
  <bookViews>
    <workbookView xWindow="408" yWindow="120" windowWidth="8412" windowHeight="4452" firstSheet="1" activeTab="1"/>
  </bookViews>
  <sheets>
    <sheet name="RiskSerializationData" sheetId="11" state="hidden" r:id="rId1"/>
    <sheet name="Model" sheetId="1" r:id="rId2"/>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DemoMode" hidden="1">FALSE</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7</definedName>
    <definedName name="_AtRisk_SimSetting_ReportsList" hidden="1">12</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Pal_Workbook_GUID" hidden="1">"WY4BPZ8JPY2S38XU32QMS6KJ"</definedName>
    <definedName name="_xlnm.Print_Area" localSheetId="1">Model!$A$1:$M$27</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129</definedName>
    <definedName name="RiskFixedSeed" hidden="1">1</definedName>
    <definedName name="RiskGenerateExcelReportsAtEndOfSimulation">TRUE</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10</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1</definedName>
    <definedName name="RiskTemplateSheetName">"myTemplate"</definedName>
    <definedName name="RiskUpdateDisplay" hidden="1">FALSE</definedName>
    <definedName name="RiskUseDifferentSeedForEachSim" hidden="1">FALSE</definedName>
    <definedName name="RiskUseFixedSeed" hidden="1">TRUE</definedName>
    <definedName name="RiskUseMultipleCPUs" hidden="1">TRUE</definedName>
  </definedNames>
  <calcPr calcId="152511" iterate="1"/>
</workbook>
</file>

<file path=xl/calcChain.xml><?xml version="1.0" encoding="utf-8"?>
<calcChain xmlns="http://schemas.openxmlformats.org/spreadsheetml/2006/main">
  <c r="I21" i="1" l="1"/>
  <c r="B21" i="1"/>
  <c r="I20" i="1"/>
  <c r="B20" i="1"/>
  <c r="I19" i="1"/>
  <c r="B19" i="1"/>
  <c r="B16" i="1"/>
  <c r="C23" i="1" l="1"/>
  <c r="B23" i="1"/>
  <c r="E23" i="1"/>
  <c r="D23" i="1"/>
  <c r="B24" i="1" l="1"/>
  <c r="B26" i="1" s="1"/>
  <c r="B27" i="1" s="1"/>
</calcChain>
</file>

<file path=xl/sharedStrings.xml><?xml version="1.0" encoding="utf-8"?>
<sst xmlns="http://schemas.openxmlformats.org/spreadsheetml/2006/main" count="42" uniqueCount="31">
  <si>
    <t>Min</t>
  </si>
  <si>
    <t>Most likely</t>
  </si>
  <si>
    <t>Max</t>
  </si>
  <si>
    <t>Inputs</t>
  </si>
  <si>
    <t>Miller's bid</t>
  </si>
  <si>
    <t>Simulation</t>
  </si>
  <si>
    <t>Miller's profit</t>
  </si>
  <si>
    <t>Minimum competitor bid</t>
  </si>
  <si>
    <t>Competitors' bids</t>
  </si>
  <si>
    <t>Possible bids for Miller</t>
  </si>
  <si>
    <t>Miller wins bid? (1 if yes, 0 if no)</t>
  </si>
  <si>
    <t>Bidding for a contract</t>
  </si>
  <si>
    <t>Parameters of triangular distributions for each competitor's bid (expressed as multiple of Miller's most likely cost to complete project)</t>
  </si>
  <si>
    <t>Miller's costs, triangular distributed</t>
  </si>
  <si>
    <t>Cost to prepare a bid</t>
  </si>
  <si>
    <t>Cost to complete project</t>
  </si>
  <si>
    <t>Miller's cost to prepare a bid</t>
  </si>
  <si>
    <t>Miller's cost to complete project</t>
  </si>
  <si>
    <t>Number of competing bids</t>
  </si>
  <si>
    <t>Number of potential competitors</t>
  </si>
  <si>
    <t>Probability a given competitor bids</t>
  </si>
  <si>
    <t>Competitor index</t>
  </si>
  <si>
    <t>Mean</t>
  </si>
  <si>
    <t>Distributions</t>
  </si>
  <si>
    <t>Original</t>
  </si>
  <si>
    <t>Part a</t>
  </si>
  <si>
    <t>Part b</t>
  </si>
  <si>
    <t>Stdev</t>
  </si>
  <si>
    <t>Summary of @RISK results</t>
  </si>
  <si>
    <t>Mean profit</t>
  </si>
  <si>
    <t>Probability of winning bid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</si>
</sst>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_);[Red]\(&quot;$&quot;#,##0\)"/>
    <numFmt numFmtId="43" formatCode="_(* #,##0.00_);_(* \(#,##0.00\);_(* &quot;-&quot;??_);_(@_)"/>
    <numFmt numFmtId="164" formatCode="0.000"/>
    <numFmt numFmtId="165" formatCode="&quot;$&quot;#,##0;\-&quot;$&quot;#,##0"/>
    <numFmt numFmtId="166" formatCode="m/d/yy\ h:mm:ss"/>
    <numFmt numFmtId="167" formatCode="0.0000%"/>
  </numFmts>
  <fonts count="10" x14ac:knownFonts="1">
    <font>
      <sz val="11"/>
      <name val="Calibri"/>
      <family val="2"/>
    </font>
    <font>
      <sz val="10"/>
      <name val="Arial"/>
      <family val="2"/>
    </font>
    <font>
      <i/>
      <sz val="10"/>
      <name val="Arial"/>
      <family val="2"/>
    </font>
    <font>
      <sz val="18"/>
      <name val="Arial"/>
      <family val="2"/>
    </font>
    <font>
      <sz val="14"/>
      <name val="Arial"/>
      <family val="2"/>
    </font>
    <font>
      <sz val="10"/>
      <color indexed="8"/>
      <name val="Arial"/>
      <family val="2"/>
    </font>
    <font>
      <b/>
      <sz val="9"/>
      <name val="Arial"/>
      <family val="2"/>
    </font>
    <font>
      <b/>
      <sz val="11"/>
      <name val="Calibri"/>
      <family val="2"/>
      <scheme val="minor"/>
    </font>
    <font>
      <sz val="11"/>
      <name val="Calibri"/>
      <family val="2"/>
      <scheme val="minor"/>
    </font>
    <font>
      <sz val="10"/>
      <name val="Arial"/>
      <family val="2"/>
    </font>
  </fonts>
  <fills count="7">
    <fill>
      <patternFill patternType="none"/>
    </fill>
    <fill>
      <patternFill patternType="gray125"/>
    </fill>
    <fill>
      <patternFill patternType="solid">
        <fgColor indexed="9"/>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0" tint="-0.249977111117893"/>
        <bgColor indexed="64"/>
      </patternFill>
    </fill>
  </fills>
  <borders count="19">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33">
    <xf numFmtId="0" fontId="0" fillId="0" borderId="0"/>
    <xf numFmtId="167" fontId="1" fillId="0" borderId="0" applyFont="0" applyFill="0" applyBorder="0" applyAlignment="0" applyProtection="0"/>
    <xf numFmtId="0" fontId="1" fillId="0" borderId="1" applyNumberFormat="0" applyFont="0" applyFill="0" applyAlignment="0" applyProtection="0"/>
    <xf numFmtId="0" fontId="1" fillId="0" borderId="2" applyNumberFormat="0" applyFont="0" applyFill="0" applyAlignment="0" applyProtection="0"/>
    <xf numFmtId="0" fontId="1" fillId="0" borderId="3" applyNumberFormat="0" applyFont="0" applyFill="0" applyAlignment="0" applyProtection="0"/>
    <xf numFmtId="0" fontId="1" fillId="0" borderId="4" applyNumberFormat="0" applyFont="0" applyFill="0" applyAlignment="0" applyProtection="0"/>
    <xf numFmtId="0" fontId="1" fillId="0" borderId="5" applyNumberFormat="0" applyFont="0" applyFill="0" applyAlignment="0" applyProtection="0"/>
    <xf numFmtId="0" fontId="1" fillId="2" borderId="0" applyNumberFormat="0" applyFont="0" applyBorder="0" applyAlignment="0" applyProtection="0"/>
    <xf numFmtId="0" fontId="1" fillId="0" borderId="6" applyNumberFormat="0" applyFont="0" applyFill="0" applyAlignment="0" applyProtection="0"/>
    <xf numFmtId="0" fontId="1" fillId="0" borderId="7" applyNumberFormat="0" applyFont="0" applyFill="0" applyAlignment="0" applyProtection="0"/>
    <xf numFmtId="46" fontId="1" fillId="0" borderId="0" applyFont="0" applyFill="0" applyBorder="0" applyAlignment="0" applyProtection="0"/>
    <xf numFmtId="0" fontId="5" fillId="0" borderId="0" applyNumberFormat="0" applyFill="0" applyBorder="0" applyAlignment="0" applyProtection="0"/>
    <xf numFmtId="0" fontId="1" fillId="0" borderId="8" applyNumberFormat="0" applyFont="0" applyFill="0" applyAlignment="0" applyProtection="0"/>
    <xf numFmtId="0" fontId="1" fillId="0" borderId="9" applyNumberFormat="0" applyFont="0" applyFill="0" applyAlignment="0" applyProtection="0"/>
    <xf numFmtId="0" fontId="1" fillId="0" borderId="10" applyNumberFormat="0" applyFont="0" applyFill="0" applyAlignment="0" applyProtection="0"/>
    <xf numFmtId="0" fontId="1" fillId="0" borderId="11" applyNumberFormat="0" applyFont="0" applyFill="0" applyAlignment="0" applyProtection="0"/>
    <xf numFmtId="0" fontId="1" fillId="0" borderId="10" applyNumberFormat="0" applyFont="0" applyFill="0" applyAlignment="0" applyProtection="0"/>
    <xf numFmtId="0" fontId="1" fillId="0" borderId="0" applyNumberFormat="0" applyFont="0" applyFill="0" applyBorder="0" applyProtection="0">
      <alignment horizontal="center"/>
    </xf>
    <xf numFmtId="0" fontId="4" fillId="0" borderId="0" applyNumberFormat="0" applyFill="0" applyBorder="0" applyAlignment="0" applyProtection="0"/>
    <xf numFmtId="0" fontId="2" fillId="0" borderId="0" applyNumberFormat="0" applyFill="0" applyBorder="0" applyAlignment="0" applyProtection="0"/>
    <xf numFmtId="0" fontId="6" fillId="0" borderId="0" applyNumberFormat="0" applyFill="0" applyBorder="0" applyProtection="0">
      <alignment horizontal="center"/>
    </xf>
    <xf numFmtId="0" fontId="1" fillId="2" borderId="0" applyNumberFormat="0" applyFont="0" applyBorder="0" applyAlignment="0" applyProtection="0"/>
    <xf numFmtId="0" fontId="3" fillId="0" borderId="0" applyNumberFormat="0" applyFill="0" applyBorder="0" applyAlignment="0" applyProtection="0"/>
    <xf numFmtId="0" fontId="5" fillId="0" borderId="0" applyNumberFormat="0" applyFill="0" applyBorder="0" applyAlignment="0" applyProtection="0"/>
    <xf numFmtId="0" fontId="1" fillId="0" borderId="12" applyNumberFormat="0" applyFont="0" applyFill="0" applyAlignment="0" applyProtection="0"/>
    <xf numFmtId="0" fontId="1" fillId="0" borderId="13" applyNumberFormat="0" applyFont="0" applyFill="0" applyAlignment="0" applyProtection="0"/>
    <xf numFmtId="166" fontId="1" fillId="0" borderId="0" applyFont="0" applyFill="0" applyBorder="0" applyAlignment="0" applyProtection="0"/>
    <xf numFmtId="0" fontId="1" fillId="0" borderId="14" applyNumberFormat="0" applyFont="0" applyFill="0" applyAlignment="0" applyProtection="0"/>
    <xf numFmtId="0" fontId="1" fillId="0" borderId="15" applyNumberFormat="0" applyFont="0" applyFill="0" applyAlignment="0" applyProtection="0"/>
    <xf numFmtId="0" fontId="1" fillId="0" borderId="16" applyNumberFormat="0" applyFont="0" applyFill="0" applyAlignment="0" applyProtection="0"/>
    <xf numFmtId="0" fontId="1" fillId="0" borderId="17" applyNumberFormat="0" applyFont="0" applyFill="0" applyAlignment="0" applyProtection="0"/>
    <xf numFmtId="0" fontId="1" fillId="0" borderId="18" applyNumberFormat="0" applyFont="0" applyFill="0" applyAlignment="0" applyProtection="0"/>
    <xf numFmtId="43" fontId="9" fillId="0" borderId="0" applyFont="0" applyFill="0" applyBorder="0" applyAlignment="0" applyProtection="0"/>
  </cellStyleXfs>
  <cellXfs count="29">
    <xf numFmtId="0" fontId="0" fillId="0" borderId="0" xfId="0"/>
    <xf numFmtId="0" fontId="7" fillId="0" borderId="0" xfId="0" applyFont="1" applyAlignment="1">
      <alignment horizontal="left"/>
    </xf>
    <xf numFmtId="0" fontId="8" fillId="0" borderId="0" xfId="0" applyFont="1"/>
    <xf numFmtId="0" fontId="7" fillId="0" borderId="0" xfId="0" applyFont="1"/>
    <xf numFmtId="0" fontId="8" fillId="0" borderId="0" xfId="0" applyFont="1" applyAlignment="1">
      <alignment horizontal="left"/>
    </xf>
    <xf numFmtId="0" fontId="8" fillId="0" borderId="0" xfId="0" applyFont="1" applyAlignment="1">
      <alignment horizontal="left" indent="1"/>
    </xf>
    <xf numFmtId="0" fontId="8" fillId="0" borderId="0" xfId="0" applyFont="1" applyAlignment="1">
      <alignment horizontal="right"/>
    </xf>
    <xf numFmtId="165" fontId="8" fillId="0" borderId="0" xfId="0" applyNumberFormat="1" applyFont="1"/>
    <xf numFmtId="165" fontId="8" fillId="0" borderId="0" xfId="0" applyNumberFormat="1" applyFont="1" applyFill="1"/>
    <xf numFmtId="0" fontId="8" fillId="0" borderId="0" xfId="0" applyFont="1" applyFill="1" applyBorder="1" applyAlignment="1">
      <alignment horizontal="right"/>
    </xf>
    <xf numFmtId="165" fontId="8" fillId="0" borderId="0" xfId="0" applyNumberFormat="1" applyFont="1" applyFill="1" applyBorder="1"/>
    <xf numFmtId="6" fontId="8" fillId="0" borderId="0" xfId="0" applyNumberFormat="1" applyFont="1"/>
    <xf numFmtId="165" fontId="8" fillId="3" borderId="0" xfId="0" applyNumberFormat="1" applyFont="1" applyFill="1" applyBorder="1"/>
    <xf numFmtId="0" fontId="8" fillId="0" borderId="0" xfId="0" applyFont="1" applyBorder="1"/>
    <xf numFmtId="0" fontId="8" fillId="3" borderId="0" xfId="0" applyFont="1" applyFill="1" applyBorder="1"/>
    <xf numFmtId="0" fontId="8" fillId="0" borderId="0" xfId="0" applyFont="1" applyBorder="1" applyAlignment="1">
      <alignment horizontal="right"/>
    </xf>
    <xf numFmtId="164" fontId="8" fillId="0" borderId="0" xfId="0" applyNumberFormat="1" applyFont="1" applyBorder="1"/>
    <xf numFmtId="165" fontId="8" fillId="4" borderId="0" xfId="0" applyNumberFormat="1" applyFont="1" applyFill="1" applyBorder="1"/>
    <xf numFmtId="165" fontId="8" fillId="5" borderId="0" xfId="0" applyNumberFormat="1" applyFont="1" applyFill="1" applyBorder="1"/>
    <xf numFmtId="165" fontId="8" fillId="0" borderId="0" xfId="0" applyNumberFormat="1" applyFont="1" applyBorder="1"/>
    <xf numFmtId="0" fontId="7" fillId="0" borderId="0" xfId="0" applyFont="1" applyFill="1" applyBorder="1" applyAlignment="1">
      <alignment horizontal="left"/>
    </xf>
    <xf numFmtId="165" fontId="8" fillId="0" borderId="0" xfId="0" applyNumberFormat="1" applyFont="1" applyFill="1" applyBorder="1" applyAlignment="1">
      <alignment horizontal="right"/>
    </xf>
    <xf numFmtId="3" fontId="8" fillId="5" borderId="0" xfId="0" applyNumberFormat="1" applyFont="1" applyFill="1" applyBorder="1"/>
    <xf numFmtId="3" fontId="8" fillId="0" borderId="0" xfId="0" applyNumberFormat="1" applyFont="1" applyFill="1" applyBorder="1"/>
    <xf numFmtId="0" fontId="8" fillId="6" borderId="0" xfId="0" quotePrefix="1" applyFont="1" applyFill="1" applyBorder="1" applyAlignment="1">
      <alignment horizontal="right"/>
    </xf>
    <xf numFmtId="165" fontId="8" fillId="6" borderId="0" xfId="0" applyNumberFormat="1" applyFont="1" applyFill="1" applyBorder="1" applyAlignment="1">
      <alignment horizontal="right"/>
    </xf>
    <xf numFmtId="165" fontId="7" fillId="0" borderId="0" xfId="0" applyNumberFormat="1" applyFont="1"/>
    <xf numFmtId="0" fontId="8" fillId="5" borderId="0" xfId="0" applyFont="1" applyFill="1" applyBorder="1"/>
    <xf numFmtId="0" fontId="8" fillId="0" borderId="0" xfId="32" applyNumberFormat="1" applyFont="1" applyFill="1" applyBorder="1" applyAlignment="1">
      <alignment horizontal="right" vertical="center"/>
    </xf>
  </cellXfs>
  <cellStyles count="33">
    <cellStyle name="Comma" xfId="32" builtinId="3"/>
    <cellStyle name="Normal" xfId="0" builtinId="0" customBuiltin="1"/>
    <cellStyle name="RISKbigPercent" xfId="1"/>
    <cellStyle name="RISKblandrEdge" xfId="2"/>
    <cellStyle name="RISKblCorner" xfId="3"/>
    <cellStyle name="RISKbottomEdge" xfId="4"/>
    <cellStyle name="RISKbrCorner" xfId="5"/>
    <cellStyle name="RISKdarkBoxed" xfId="6"/>
    <cellStyle name="RISKdarkShade" xfId="7"/>
    <cellStyle name="RISKdbottomEdge" xfId="8"/>
    <cellStyle name="RISKdrightEdge" xfId="9"/>
    <cellStyle name="RISKdurationTime" xfId="10"/>
    <cellStyle name="RISKinNumber" xfId="11"/>
    <cellStyle name="RISKlandrEdge" xfId="12"/>
    <cellStyle name="RISKleftEdge" xfId="13"/>
    <cellStyle name="RISKlightBoxed" xfId="14"/>
    <cellStyle name="RISKltandbEdge" xfId="15"/>
    <cellStyle name="RISKnormBoxed" xfId="16"/>
    <cellStyle name="RISKnormCenter" xfId="17"/>
    <cellStyle name="RISKnormHeading" xfId="18"/>
    <cellStyle name="RISKnormItal" xfId="19"/>
    <cellStyle name="RISKnormLabel" xfId="20"/>
    <cellStyle name="RISKnormShade" xfId="21"/>
    <cellStyle name="RISKnormTitle" xfId="22"/>
    <cellStyle name="RISKoutNumber" xfId="23"/>
    <cellStyle name="RISKrightEdge" xfId="24"/>
    <cellStyle name="RISKrtandbEdge" xfId="25"/>
    <cellStyle name="RISKssTime" xfId="26"/>
    <cellStyle name="RISKtandbEdge" xfId="27"/>
    <cellStyle name="RISKtlandrEdge" xfId="28"/>
    <cellStyle name="RISKtlCorner" xfId="29"/>
    <cellStyle name="RISKtopEdge" xfId="30"/>
    <cellStyle name="RISKtrCorner" xfId="31"/>
  </cellStyles>
  <dxfs count="1">
    <dxf>
      <fill>
        <patternFill>
          <bgColor indexed="27"/>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CE9D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281940</xdr:colOff>
      <xdr:row>2</xdr:row>
      <xdr:rowOff>114300</xdr:rowOff>
    </xdr:from>
    <xdr:to>
      <xdr:col>18</xdr:col>
      <xdr:colOff>236220</xdr:colOff>
      <xdr:row>12</xdr:row>
      <xdr:rowOff>175260</xdr:rowOff>
    </xdr:to>
    <xdr:sp macro="" textlink="">
      <xdr:nvSpPr>
        <xdr:cNvPr id="2" name="TextBox 1"/>
        <xdr:cNvSpPr txBox="1"/>
      </xdr:nvSpPr>
      <xdr:spPr>
        <a:xfrm>
          <a:off x="7635240" y="480060"/>
          <a:ext cx="4632960" cy="188976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Note: </a:t>
          </a:r>
          <a:r>
            <a:rPr lang="en-US" sz="1100" b="0">
              <a:solidFill>
                <a:schemeClr val="dk1"/>
              </a:solidFill>
              <a:effectLst/>
              <a:latin typeface="+mn-lt"/>
              <a:ea typeface="+mn-ea"/>
              <a:cs typeface="+mn-cs"/>
            </a:rPr>
            <a:t>You will see errors</a:t>
          </a:r>
          <a:r>
            <a:rPr lang="en-US" sz="1100" b="0" baseline="0">
              <a:solidFill>
                <a:schemeClr val="dk1"/>
              </a:solidFill>
              <a:effectLst/>
              <a:latin typeface="+mn-lt"/>
              <a:ea typeface="+mn-ea"/>
              <a:cs typeface="+mn-cs"/>
            </a:rPr>
            <a:t> in cells unless @RISK is loaded.</a:t>
          </a: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r>
            <a:rPr lang="en-US" sz="1100" baseline="0">
              <a:solidFill>
                <a:schemeClr val="dk1"/>
              </a:solidFill>
              <a:latin typeface="+mn-lt"/>
              <a:ea typeface="+mn-ea"/>
              <a:cs typeface="+mn-cs"/>
            </a:rPr>
            <a:t>Click the @RISK Define Distributions button and then s</a:t>
          </a:r>
          <a:r>
            <a:rPr lang="en-US" sz="1100"/>
            <a:t>elect</a:t>
          </a:r>
          <a:r>
            <a:rPr lang="en-US" sz="1100" baseline="0"/>
            <a:t> any cell in the range I19:I21 to see the various triangular distributions. The corresponding means and standard deviations are shown in columns J, K. The means aren't equal to the most likely values because of skewness. (The mean of a triangular distribution is the </a:t>
          </a:r>
          <a:r>
            <a:rPr lang="en-US" sz="1100" i="1" baseline="0"/>
            <a:t>average </a:t>
          </a:r>
          <a:r>
            <a:rPr lang="en-US" sz="1100" i="0" baseline="0"/>
            <a:t>of its three parameters.) </a:t>
          </a:r>
          <a:r>
            <a:rPr lang="en-US" sz="1100" baseline="0"/>
            <a:t>Selected summary results (which have been copied below) indicate that the parameters make a lot of difference. </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9"/>
  <sheetViews>
    <sheetView workbookViewId="0"/>
  </sheetViews>
  <sheetFormatPr defaultRowHeight="14.4" x14ac:dyDescent="0.3"/>
  <sheetData>
    <row r="1" spans="1:5" x14ac:dyDescent="0.3">
      <c r="A1">
        <v>0</v>
      </c>
      <c r="B1">
        <v>0</v>
      </c>
    </row>
    <row r="2" spans="1:5" x14ac:dyDescent="0.3">
      <c r="A2">
        <v>0</v>
      </c>
    </row>
    <row r="3" spans="1:5" x14ac:dyDescent="0.3">
      <c r="A3">
        <v>0</v>
      </c>
    </row>
    <row r="4" spans="1:5" x14ac:dyDescent="0.3">
      <c r="A4" t="b">
        <v>0</v>
      </c>
      <c r="B4">
        <v>15680</v>
      </c>
      <c r="C4">
        <v>7345</v>
      </c>
      <c r="D4">
        <v>10590</v>
      </c>
      <c r="E4">
        <v>3330</v>
      </c>
    </row>
    <row r="5" spans="1:5" x14ac:dyDescent="0.3">
      <c r="A5" t="b">
        <v>0</v>
      </c>
      <c r="B5">
        <v>15680</v>
      </c>
      <c r="C5">
        <v>7345</v>
      </c>
      <c r="D5">
        <v>41920</v>
      </c>
      <c r="E5">
        <v>500</v>
      </c>
    </row>
    <row r="6" spans="1:5" x14ac:dyDescent="0.3">
      <c r="A6" t="b">
        <v>0</v>
      </c>
      <c r="B6">
        <v>15680</v>
      </c>
      <c r="C6">
        <v>7345</v>
      </c>
      <c r="D6">
        <v>41920</v>
      </c>
      <c r="E6">
        <v>1000</v>
      </c>
    </row>
    <row r="7" spans="1:5" x14ac:dyDescent="0.3">
      <c r="A7" t="b">
        <v>0</v>
      </c>
      <c r="B7">
        <v>15680</v>
      </c>
      <c r="C7">
        <v>7345</v>
      </c>
      <c r="D7">
        <v>41920</v>
      </c>
      <c r="E7">
        <v>1500</v>
      </c>
    </row>
    <row r="8" spans="1:5" x14ac:dyDescent="0.3">
      <c r="A8" t="b">
        <v>0</v>
      </c>
      <c r="B8">
        <v>15680</v>
      </c>
      <c r="C8">
        <v>7345</v>
      </c>
      <c r="D8">
        <v>41920</v>
      </c>
      <c r="E8">
        <v>2000</v>
      </c>
    </row>
    <row r="9" spans="1:5" x14ac:dyDescent="0.3">
      <c r="A9">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52"/>
  <sheetViews>
    <sheetView tabSelected="1" workbookViewId="0"/>
  </sheetViews>
  <sheetFormatPr defaultColWidth="9.109375" defaultRowHeight="14.4" x14ac:dyDescent="0.3"/>
  <cols>
    <col min="1" max="1" width="32.6640625" style="2" customWidth="1"/>
    <col min="2" max="2" width="9.109375" style="2"/>
    <col min="3" max="3" width="10.6640625" style="2" customWidth="1"/>
    <col min="4" max="4" width="8.5546875" style="2" customWidth="1"/>
    <col min="5" max="5" width="8.44140625" style="2" customWidth="1"/>
    <col min="6" max="13" width="7.5546875" style="2" customWidth="1"/>
    <col min="14" max="16384" width="9.109375" style="2"/>
  </cols>
  <sheetData>
    <row r="1" spans="1:13" x14ac:dyDescent="0.3">
      <c r="A1" s="1" t="s">
        <v>11</v>
      </c>
    </row>
    <row r="3" spans="1:13" x14ac:dyDescent="0.3">
      <c r="A3" s="3" t="s">
        <v>3</v>
      </c>
    </row>
    <row r="4" spans="1:13" x14ac:dyDescent="0.3">
      <c r="A4" s="2" t="s">
        <v>13</v>
      </c>
      <c r="B4" s="6" t="s">
        <v>0</v>
      </c>
      <c r="C4" s="6" t="s">
        <v>1</v>
      </c>
      <c r="D4" s="6" t="s">
        <v>2</v>
      </c>
    </row>
    <row r="5" spans="1:13" x14ac:dyDescent="0.3">
      <c r="A5" s="2" t="s">
        <v>14</v>
      </c>
      <c r="B5" s="12">
        <v>300</v>
      </c>
      <c r="C5" s="12">
        <v>350</v>
      </c>
      <c r="D5" s="12">
        <v>500</v>
      </c>
      <c r="E5" s="13"/>
      <c r="F5" s="13"/>
      <c r="G5" s="13"/>
      <c r="H5" s="13"/>
      <c r="I5" s="13"/>
      <c r="J5" s="13"/>
      <c r="K5" s="13"/>
      <c r="L5" s="13"/>
      <c r="M5" s="13"/>
    </row>
    <row r="6" spans="1:13" x14ac:dyDescent="0.3">
      <c r="A6" s="2" t="s">
        <v>15</v>
      </c>
      <c r="B6" s="12">
        <v>9000</v>
      </c>
      <c r="C6" s="12">
        <v>10000</v>
      </c>
      <c r="D6" s="12">
        <v>15000</v>
      </c>
      <c r="E6" s="13"/>
      <c r="F6" s="13"/>
      <c r="G6" s="13"/>
      <c r="H6" s="13"/>
      <c r="I6" s="13"/>
      <c r="J6" s="13"/>
      <c r="K6" s="13"/>
      <c r="L6" s="13"/>
      <c r="M6" s="13"/>
    </row>
    <row r="7" spans="1:13" x14ac:dyDescent="0.3">
      <c r="B7" s="13"/>
      <c r="C7" s="13"/>
      <c r="D7" s="13"/>
      <c r="E7" s="13"/>
      <c r="F7" s="13"/>
      <c r="G7" s="13"/>
      <c r="H7" s="13"/>
      <c r="I7" s="13"/>
      <c r="J7" s="13"/>
      <c r="K7" s="13"/>
      <c r="L7" s="13"/>
      <c r="M7" s="13"/>
    </row>
    <row r="8" spans="1:13" x14ac:dyDescent="0.3">
      <c r="A8" s="2" t="s">
        <v>19</v>
      </c>
      <c r="B8" s="14">
        <v>4</v>
      </c>
      <c r="C8" s="13"/>
      <c r="D8" s="13"/>
      <c r="E8" s="13"/>
      <c r="F8" s="13"/>
      <c r="G8" s="13"/>
      <c r="H8" s="13"/>
      <c r="I8" s="13"/>
      <c r="J8" s="13"/>
      <c r="K8" s="13"/>
      <c r="L8" s="13"/>
      <c r="M8" s="13"/>
    </row>
    <row r="9" spans="1:13" x14ac:dyDescent="0.3">
      <c r="A9" s="2" t="s">
        <v>20</v>
      </c>
      <c r="B9" s="14">
        <v>0.5</v>
      </c>
      <c r="C9" s="13"/>
      <c r="D9" s="13"/>
      <c r="E9" s="13"/>
      <c r="F9" s="13"/>
      <c r="G9" s="13"/>
      <c r="H9" s="13"/>
      <c r="I9" s="13"/>
      <c r="J9" s="13"/>
      <c r="K9" s="13"/>
      <c r="L9" s="13"/>
      <c r="M9" s="13"/>
    </row>
    <row r="10" spans="1:13" x14ac:dyDescent="0.3">
      <c r="B10" s="13"/>
      <c r="C10" s="13"/>
      <c r="D10" s="13"/>
      <c r="E10" s="13"/>
      <c r="F10" s="13"/>
      <c r="G10" s="13"/>
      <c r="H10" s="13"/>
      <c r="I10" s="13"/>
      <c r="J10" s="13"/>
      <c r="K10" s="13"/>
      <c r="L10" s="13"/>
      <c r="M10" s="13"/>
    </row>
    <row r="11" spans="1:13" x14ac:dyDescent="0.3">
      <c r="A11" s="4" t="s">
        <v>12</v>
      </c>
      <c r="B11" s="13"/>
      <c r="C11" s="13"/>
      <c r="D11" s="13"/>
      <c r="E11" s="13"/>
      <c r="F11" s="13"/>
      <c r="G11" s="13"/>
      <c r="H11" s="13"/>
      <c r="I11" s="13"/>
      <c r="J11" s="13"/>
      <c r="K11" s="13"/>
      <c r="L11" s="13"/>
      <c r="M11" s="13"/>
    </row>
    <row r="12" spans="1:13" x14ac:dyDescent="0.3">
      <c r="A12" s="5" t="s">
        <v>0</v>
      </c>
      <c r="B12" s="14">
        <v>1.2</v>
      </c>
      <c r="C12" s="13"/>
      <c r="D12" s="13"/>
      <c r="E12" s="13"/>
      <c r="F12" s="13"/>
      <c r="G12" s="13"/>
      <c r="H12" s="13"/>
      <c r="I12" s="13"/>
      <c r="J12" s="13"/>
      <c r="K12" s="13"/>
      <c r="L12" s="13"/>
      <c r="M12" s="13"/>
    </row>
    <row r="13" spans="1:13" x14ac:dyDescent="0.3">
      <c r="A13" s="5" t="s">
        <v>1</v>
      </c>
      <c r="B13" s="14">
        <v>1.3</v>
      </c>
      <c r="C13" s="15"/>
      <c r="D13" s="16"/>
      <c r="E13" s="13"/>
      <c r="F13" s="13"/>
      <c r="G13" s="13"/>
      <c r="H13" s="13"/>
      <c r="I13" s="13"/>
      <c r="J13" s="13"/>
      <c r="K13" s="13"/>
      <c r="L13" s="13"/>
      <c r="M13" s="13"/>
    </row>
    <row r="14" spans="1:13" x14ac:dyDescent="0.3">
      <c r="A14" s="5" t="s">
        <v>2</v>
      </c>
      <c r="B14" s="14">
        <v>2.2000000000000002</v>
      </c>
      <c r="C14" s="13"/>
      <c r="D14" s="13"/>
      <c r="E14" s="13"/>
      <c r="F14" s="13"/>
      <c r="G14" s="13"/>
      <c r="H14" s="13"/>
      <c r="I14" s="13"/>
      <c r="J14" s="13"/>
      <c r="K14" s="13"/>
      <c r="L14" s="13"/>
      <c r="M14" s="13"/>
    </row>
    <row r="15" spans="1:13" x14ac:dyDescent="0.3">
      <c r="B15" s="13"/>
      <c r="C15" s="13"/>
      <c r="D15" s="13" t="s">
        <v>9</v>
      </c>
      <c r="E15" s="13"/>
      <c r="F15" s="13"/>
      <c r="G15" s="13"/>
      <c r="H15" s="13"/>
      <c r="I15" s="13"/>
      <c r="J15" s="13"/>
      <c r="K15" s="13"/>
      <c r="L15" s="13"/>
      <c r="M15" s="13"/>
    </row>
    <row r="16" spans="1:13" x14ac:dyDescent="0.3">
      <c r="A16" s="2" t="s">
        <v>4</v>
      </c>
      <c r="B16" s="17">
        <f ca="1">_xll.RiskSimtable(D16:M16)</f>
        <v>10500</v>
      </c>
      <c r="C16" s="13"/>
      <c r="D16" s="10">
        <v>10500</v>
      </c>
      <c r="E16" s="10">
        <v>11000</v>
      </c>
      <c r="F16" s="10">
        <v>11500</v>
      </c>
      <c r="G16" s="10">
        <v>12000</v>
      </c>
      <c r="H16" s="10">
        <v>12500</v>
      </c>
      <c r="I16" s="10">
        <v>13000</v>
      </c>
      <c r="J16" s="10">
        <v>13500</v>
      </c>
      <c r="K16" s="10">
        <v>14000</v>
      </c>
      <c r="L16" s="10">
        <v>14500</v>
      </c>
      <c r="M16" s="10">
        <v>15000</v>
      </c>
    </row>
    <row r="17" spans="1:13" x14ac:dyDescent="0.3">
      <c r="B17" s="13"/>
      <c r="C17" s="13"/>
      <c r="D17" s="13"/>
      <c r="E17" s="13"/>
      <c r="F17" s="13"/>
      <c r="G17" s="13"/>
      <c r="H17" s="13"/>
      <c r="I17" s="13"/>
      <c r="J17" s="13"/>
      <c r="K17" s="13"/>
      <c r="L17" s="13"/>
      <c r="M17" s="13"/>
    </row>
    <row r="18" spans="1:13" x14ac:dyDescent="0.3">
      <c r="A18" s="3" t="s">
        <v>5</v>
      </c>
      <c r="B18" s="13"/>
      <c r="C18" s="13"/>
      <c r="D18" s="13"/>
      <c r="E18" s="13"/>
      <c r="F18" s="13"/>
      <c r="G18" s="13"/>
      <c r="H18" s="13" t="s">
        <v>23</v>
      </c>
      <c r="I18" s="13"/>
      <c r="J18" s="15" t="s">
        <v>22</v>
      </c>
      <c r="K18" s="15" t="s">
        <v>27</v>
      </c>
      <c r="L18" s="13"/>
      <c r="M18" s="13"/>
    </row>
    <row r="19" spans="1:13" x14ac:dyDescent="0.3">
      <c r="A19" s="2" t="s">
        <v>16</v>
      </c>
      <c r="B19" s="18">
        <f ca="1">_xll.RiskTriang(B5,C5,D5)</f>
        <v>383.33333333333331</v>
      </c>
      <c r="C19" s="13"/>
      <c r="D19" s="13"/>
      <c r="E19" s="13"/>
      <c r="F19" s="13"/>
      <c r="G19" s="13"/>
      <c r="H19" s="13" t="s">
        <v>24</v>
      </c>
      <c r="I19" s="27">
        <f ca="1">_xll.RiskTriang(0.9,1.3,1.8)</f>
        <v>1.3333333333333333</v>
      </c>
      <c r="J19" s="13">
        <v>1.333</v>
      </c>
      <c r="K19" s="13">
        <v>0.184</v>
      </c>
      <c r="L19" s="13"/>
      <c r="M19" s="13"/>
    </row>
    <row r="20" spans="1:13" x14ac:dyDescent="0.3">
      <c r="A20" s="2" t="s">
        <v>17</v>
      </c>
      <c r="B20" s="18">
        <f ca="1">_xll.RiskTriang(B6,C6,D6)</f>
        <v>11333.333333333334</v>
      </c>
      <c r="C20" s="13"/>
      <c r="D20" s="13"/>
      <c r="E20" s="13"/>
      <c r="F20" s="13"/>
      <c r="G20" s="13"/>
      <c r="H20" s="13" t="s">
        <v>25</v>
      </c>
      <c r="I20" s="27">
        <f ca="1">_xll.RiskTriang(1,1.3,2.4)</f>
        <v>1.5666666666666664</v>
      </c>
      <c r="J20" s="13">
        <v>1.5669999999999999</v>
      </c>
      <c r="K20" s="13">
        <v>0.30099999999999999</v>
      </c>
      <c r="L20" s="13"/>
      <c r="M20" s="13"/>
    </row>
    <row r="21" spans="1:13" x14ac:dyDescent="0.3">
      <c r="A21" s="2" t="s">
        <v>18</v>
      </c>
      <c r="B21" s="22">
        <f ca="1">_xll.RiskBinomial(B8,B9)</f>
        <v>2</v>
      </c>
      <c r="C21" s="13"/>
      <c r="D21" s="13"/>
      <c r="E21" s="13"/>
      <c r="F21" s="13"/>
      <c r="G21" s="13"/>
      <c r="H21" s="13" t="s">
        <v>26</v>
      </c>
      <c r="I21" s="27">
        <f ca="1">_xll.RiskTriang(1.2,1.3,2.2)</f>
        <v>1.5666666666666667</v>
      </c>
      <c r="J21" s="13">
        <v>1.5669999999999999</v>
      </c>
      <c r="K21" s="13">
        <v>0.22500000000000001</v>
      </c>
      <c r="L21" s="13"/>
      <c r="M21" s="13"/>
    </row>
    <row r="22" spans="1:13" x14ac:dyDescent="0.3">
      <c r="A22" s="2" t="s">
        <v>21</v>
      </c>
      <c r="B22" s="23">
        <v>1</v>
      </c>
      <c r="C22" s="13">
        <v>2</v>
      </c>
      <c r="D22" s="13">
        <v>3</v>
      </c>
      <c r="E22" s="13">
        <v>4</v>
      </c>
      <c r="F22" s="13"/>
      <c r="G22" s="13"/>
      <c r="H22" s="13"/>
      <c r="I22" s="13"/>
      <c r="J22" s="13"/>
      <c r="K22" s="13"/>
      <c r="L22" s="13"/>
      <c r="M22" s="13"/>
    </row>
    <row r="23" spans="1:13" x14ac:dyDescent="0.3">
      <c r="A23" s="2" t="s">
        <v>8</v>
      </c>
      <c r="B23" s="18">
        <f ca="1">IF(B22&lt;=$B$21,_xll.RiskTriang($B$12,$B$13,$B$14)*$C$6,"")</f>
        <v>15666.666666666666</v>
      </c>
      <c r="C23" s="18">
        <f ca="1">IF(C22&lt;=$B$21,_xll.RiskTriang($B$12,$B$13,$B$14)*$C$6,"")</f>
        <v>15666.666666666666</v>
      </c>
      <c r="D23" s="18" t="str">
        <f ca="1">IF(D22&lt;=$B$21,_xll.RiskTriang($B$12,$B$13,$B$14)*$C$6,"")</f>
        <v/>
      </c>
      <c r="E23" s="18" t="str">
        <f ca="1">IF(E22&lt;=$B$21,_xll.RiskTriang($B$12,$B$13,$B$14)*$C$6,"")</f>
        <v/>
      </c>
      <c r="F23" s="13"/>
      <c r="G23" s="13"/>
      <c r="H23" s="13"/>
      <c r="I23" s="13"/>
      <c r="J23" s="13"/>
      <c r="K23" s="13"/>
      <c r="L23" s="13"/>
      <c r="M23" s="13"/>
    </row>
    <row r="24" spans="1:13" x14ac:dyDescent="0.3">
      <c r="A24" s="2" t="s">
        <v>7</v>
      </c>
      <c r="B24" s="19">
        <f ca="1">IF(B21&gt;=1,MIN(B23:E23),"")</f>
        <v>15666.666666666666</v>
      </c>
      <c r="C24" s="13"/>
      <c r="D24" s="13"/>
      <c r="E24" s="13"/>
      <c r="F24" s="13"/>
      <c r="G24" s="13"/>
      <c r="H24" s="13"/>
      <c r="I24" s="13"/>
      <c r="J24" s="13"/>
      <c r="K24" s="13"/>
      <c r="L24" s="13"/>
      <c r="M24" s="13"/>
    </row>
    <row r="25" spans="1:13" x14ac:dyDescent="0.3">
      <c r="B25" s="13"/>
      <c r="C25" s="13"/>
      <c r="D25" s="20"/>
      <c r="E25" s="20"/>
      <c r="F25" s="13"/>
      <c r="G25" s="13"/>
      <c r="H25" s="13"/>
      <c r="I25" s="13"/>
      <c r="J25" s="13"/>
      <c r="K25" s="13"/>
      <c r="L25" s="13"/>
      <c r="M25" s="13"/>
    </row>
    <row r="26" spans="1:13" s="6" customFormat="1" x14ac:dyDescent="0.3">
      <c r="A26" s="4" t="s">
        <v>10</v>
      </c>
      <c r="B26" s="24">
        <f ca="1">_xll.RiskOutput("Wins Bid")+IF(OR(B21=0,B16&lt;B24),1,0)</f>
        <v>1</v>
      </c>
      <c r="C26" s="15"/>
      <c r="D26" s="9"/>
      <c r="E26" s="9"/>
      <c r="F26" s="15"/>
      <c r="G26" s="15"/>
      <c r="H26" s="15"/>
      <c r="I26" s="15"/>
      <c r="J26" s="15"/>
      <c r="K26" s="15"/>
      <c r="L26" s="15"/>
      <c r="M26" s="15"/>
    </row>
    <row r="27" spans="1:13" s="6" customFormat="1" x14ac:dyDescent="0.3">
      <c r="A27" s="4" t="s">
        <v>6</v>
      </c>
      <c r="B27" s="25">
        <f ca="1">_xll.RiskOutput("Profit")+IF(B26=1,B16-B20,0)-B19</f>
        <v>-1216.6666666666672</v>
      </c>
      <c r="C27" s="15"/>
      <c r="D27" s="10"/>
      <c r="E27" s="21"/>
      <c r="F27" s="15"/>
      <c r="G27" s="15"/>
      <c r="H27" s="15"/>
      <c r="I27" s="15"/>
      <c r="J27" s="15"/>
      <c r="K27" s="15"/>
      <c r="L27" s="15"/>
      <c r="M27" s="15"/>
    </row>
    <row r="28" spans="1:13" x14ac:dyDescent="0.3">
      <c r="A28" s="7"/>
      <c r="B28" s="9"/>
      <c r="C28" s="10"/>
      <c r="D28" s="8"/>
      <c r="E28" s="8"/>
    </row>
    <row r="29" spans="1:13" x14ac:dyDescent="0.3">
      <c r="A29" s="26" t="s">
        <v>28</v>
      </c>
      <c r="B29" s="9"/>
      <c r="C29" s="10"/>
      <c r="D29" s="8"/>
      <c r="E29" s="8"/>
    </row>
    <row r="30" spans="1:13" x14ac:dyDescent="0.3">
      <c r="A30" s="7" t="s">
        <v>29</v>
      </c>
      <c r="B30" s="9"/>
      <c r="C30" s="10"/>
      <c r="D30" s="8"/>
      <c r="E30" s="8"/>
    </row>
    <row r="31" spans="1:13" x14ac:dyDescent="0.3">
      <c r="A31" s="7" t="s">
        <v>4</v>
      </c>
      <c r="B31" s="10">
        <v>10500</v>
      </c>
      <c r="C31" s="10">
        <v>11000</v>
      </c>
      <c r="D31" s="10">
        <v>11500</v>
      </c>
      <c r="E31" s="10">
        <v>12000</v>
      </c>
      <c r="F31" s="10">
        <v>12500</v>
      </c>
      <c r="G31" s="10">
        <v>13000</v>
      </c>
      <c r="H31" s="10">
        <v>13500</v>
      </c>
      <c r="I31" s="10">
        <v>14000</v>
      </c>
      <c r="J31" s="10">
        <v>14500</v>
      </c>
      <c r="K31" s="10">
        <v>15000</v>
      </c>
    </row>
    <row r="32" spans="1:13" x14ac:dyDescent="0.3">
      <c r="A32" s="7" t="s">
        <v>24</v>
      </c>
      <c r="B32" s="19">
        <v>-1080.778</v>
      </c>
      <c r="C32" s="19">
        <v>-617.03330000000005</v>
      </c>
      <c r="D32" s="19">
        <v>-248.09030000000001</v>
      </c>
      <c r="E32" s="19">
        <v>16.738150000000001</v>
      </c>
      <c r="F32" s="19">
        <v>185.95699999999999</v>
      </c>
      <c r="G32" s="19">
        <v>237.81020000000001</v>
      </c>
      <c r="H32" s="19">
        <v>220.29390000000001</v>
      </c>
      <c r="I32" s="19">
        <v>192.00989999999999</v>
      </c>
      <c r="J32" s="19">
        <v>171.96369999999999</v>
      </c>
      <c r="K32" s="19">
        <v>114.02070000000001</v>
      </c>
    </row>
    <row r="33" spans="1:11" x14ac:dyDescent="0.3">
      <c r="A33" s="7" t="s">
        <v>25</v>
      </c>
      <c r="B33" s="19">
        <v>-1183.7280000000001</v>
      </c>
      <c r="C33" s="19">
        <v>-680.27110000000005</v>
      </c>
      <c r="D33" s="19">
        <v>-209.64439999999999</v>
      </c>
      <c r="E33" s="19">
        <v>189.8871</v>
      </c>
      <c r="F33" s="19">
        <v>465.31560000000002</v>
      </c>
      <c r="G33" s="19">
        <v>675.51639999999998</v>
      </c>
      <c r="H33" s="19">
        <v>806.34199999999998</v>
      </c>
      <c r="I33" s="19">
        <v>873.88829999999996</v>
      </c>
      <c r="J33" s="19">
        <v>870.78579999999999</v>
      </c>
      <c r="K33" s="19">
        <v>845.50189999999998</v>
      </c>
    </row>
    <row r="34" spans="1:11" x14ac:dyDescent="0.3">
      <c r="A34" s="7" t="s">
        <v>26</v>
      </c>
      <c r="B34" s="19">
        <v>-1216.5999999999999</v>
      </c>
      <c r="C34" s="19">
        <v>-716.59969999999998</v>
      </c>
      <c r="D34" s="19">
        <v>-216.59970000000001</v>
      </c>
      <c r="E34" s="19">
        <v>283.40030000000002</v>
      </c>
      <c r="F34" s="19">
        <v>742.80029999999999</v>
      </c>
      <c r="G34" s="19">
        <v>981.27530000000002</v>
      </c>
      <c r="H34" s="19">
        <v>1044.376</v>
      </c>
      <c r="I34" s="19">
        <v>1053.164</v>
      </c>
      <c r="J34" s="19">
        <v>1011.886</v>
      </c>
      <c r="K34" s="19">
        <v>911.87620000000004</v>
      </c>
    </row>
    <row r="35" spans="1:11" x14ac:dyDescent="0.3">
      <c r="A35" s="7"/>
      <c r="B35" s="9"/>
      <c r="C35" s="10"/>
      <c r="D35" s="8"/>
      <c r="E35" s="8"/>
    </row>
    <row r="36" spans="1:11" x14ac:dyDescent="0.3">
      <c r="A36" s="7" t="s">
        <v>30</v>
      </c>
      <c r="B36" s="9"/>
      <c r="C36" s="10"/>
      <c r="D36" s="8"/>
      <c r="E36" s="8"/>
    </row>
    <row r="37" spans="1:11" x14ac:dyDescent="0.3">
      <c r="A37" s="7" t="s">
        <v>4</v>
      </c>
      <c r="B37" s="10">
        <v>10500</v>
      </c>
      <c r="C37" s="10">
        <v>11000</v>
      </c>
      <c r="D37" s="10">
        <v>11500</v>
      </c>
      <c r="E37" s="10">
        <v>12000</v>
      </c>
      <c r="F37" s="10">
        <v>12500</v>
      </c>
      <c r="G37" s="10">
        <v>13000</v>
      </c>
      <c r="H37" s="10">
        <v>13500</v>
      </c>
      <c r="I37" s="10">
        <v>14000</v>
      </c>
      <c r="J37" s="10">
        <v>14500</v>
      </c>
      <c r="K37" s="10">
        <v>15000</v>
      </c>
    </row>
    <row r="38" spans="1:11" x14ac:dyDescent="0.3">
      <c r="A38" s="7" t="s">
        <v>24</v>
      </c>
      <c r="B38" s="28">
        <v>0.877</v>
      </c>
      <c r="C38" s="28">
        <v>0.78400000000000003</v>
      </c>
      <c r="D38" s="28">
        <v>0.68200000000000005</v>
      </c>
      <c r="E38" s="28">
        <v>0.58099999999999996</v>
      </c>
      <c r="F38" s="28">
        <v>0.47599999999999998</v>
      </c>
      <c r="G38" s="28">
        <v>0.35599999999999998</v>
      </c>
      <c r="H38" s="28">
        <v>0.27500000000000002</v>
      </c>
      <c r="I38" s="28">
        <v>0.216</v>
      </c>
      <c r="J38" s="28">
        <v>0.17499999999999999</v>
      </c>
      <c r="K38" s="28">
        <v>0.13700000000000001</v>
      </c>
    </row>
    <row r="39" spans="1:11" x14ac:dyDescent="0.3">
      <c r="A39" s="7" t="s">
        <v>25</v>
      </c>
      <c r="B39" s="28">
        <v>0.98399999999999999</v>
      </c>
      <c r="C39" s="28">
        <v>0.95099999999999996</v>
      </c>
      <c r="D39" s="28">
        <v>0.89300000000000002</v>
      </c>
      <c r="E39" s="28">
        <v>0.81599999999999995</v>
      </c>
      <c r="F39" s="28">
        <v>0.71699999999999997</v>
      </c>
      <c r="G39" s="28">
        <v>0.626</v>
      </c>
      <c r="H39" s="28">
        <v>0.54300000000000004</v>
      </c>
      <c r="I39" s="28">
        <v>0.46400000000000002</v>
      </c>
      <c r="J39" s="28">
        <v>0.38800000000000001</v>
      </c>
      <c r="K39" s="28">
        <v>0.33100000000000002</v>
      </c>
    </row>
    <row r="40" spans="1:11" x14ac:dyDescent="0.3">
      <c r="A40" s="7" t="s">
        <v>26</v>
      </c>
      <c r="B40" s="28">
        <v>1</v>
      </c>
      <c r="C40" s="28">
        <v>1</v>
      </c>
      <c r="D40" s="28">
        <v>1</v>
      </c>
      <c r="E40" s="28">
        <v>1</v>
      </c>
      <c r="F40" s="28">
        <v>0.94799999999999995</v>
      </c>
      <c r="G40" s="28">
        <v>0.80600000000000005</v>
      </c>
      <c r="H40" s="28">
        <v>0.65100000000000002</v>
      </c>
      <c r="I40" s="28">
        <v>0.53600000000000003</v>
      </c>
      <c r="J40" s="28">
        <v>0.436</v>
      </c>
      <c r="K40" s="28">
        <v>0.34799999999999998</v>
      </c>
    </row>
    <row r="43" spans="1:11" x14ac:dyDescent="0.3">
      <c r="A43" s="11"/>
    </row>
    <row r="44" spans="1:11" x14ac:dyDescent="0.3">
      <c r="A44" s="11"/>
    </row>
    <row r="45" spans="1:11" x14ac:dyDescent="0.3">
      <c r="A45" s="11"/>
    </row>
    <row r="46" spans="1:11" x14ac:dyDescent="0.3">
      <c r="A46" s="11"/>
    </row>
    <row r="47" spans="1:11" x14ac:dyDescent="0.3">
      <c r="A47" s="11"/>
    </row>
    <row r="48" spans="1:11" x14ac:dyDescent="0.3">
      <c r="A48" s="11"/>
    </row>
    <row r="49" spans="1:1" x14ac:dyDescent="0.3">
      <c r="A49" s="11"/>
    </row>
    <row r="50" spans="1:1" x14ac:dyDescent="0.3">
      <c r="A50" s="11"/>
    </row>
    <row r="51" spans="1:1" x14ac:dyDescent="0.3">
      <c r="A51" s="11"/>
    </row>
    <row r="52" spans="1:1" x14ac:dyDescent="0.3">
      <c r="A52" s="11"/>
    </row>
  </sheetData>
  <phoneticPr fontId="0" type="noConversion"/>
  <printOptions horizontalCentered="1" verticalCentered="1" headings="1" gridLines="1" gridLinesSet="0"/>
  <pageMargins left="0.75" right="0.75" top="1" bottom="1" header="0.5" footer="0.5"/>
  <pageSetup scale="6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RiskSerializationData</vt:lpstr>
      <vt:lpstr>Model</vt:lpstr>
      <vt:lpstr>Model!Print_Area</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2007-10-11T00:20:26Z</cp:lastPrinted>
  <dcterms:created xsi:type="dcterms:W3CDTF">1997-08-23T20:06:28Z</dcterms:created>
  <dcterms:modified xsi:type="dcterms:W3CDTF">2014-03-15T14:45:45Z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-74989898</vt:i4>
  </property>
  <property fmtid="{D5CDD505-2E9C-101B-9397-08002B2CF9AE}" pid="3" name="_EmailSubject">
    <vt:lpwstr>simulation files</vt:lpwstr>
  </property>
  <property fmtid="{D5CDD505-2E9C-101B-9397-08002B2CF9AE}" pid="4" name="_AuthorEmail">
    <vt:lpwstr>albright@indiana.edu</vt:lpwstr>
  </property>
  <property fmtid="{D5CDD505-2E9C-101B-9397-08002B2CF9AE}" pid="5" name="_AuthorEmailDisplayName">
    <vt:lpwstr>Albright, S. C</vt:lpwstr>
  </property>
  <property fmtid="{D5CDD505-2E9C-101B-9397-08002B2CF9AE}" pid="6" name="_ReviewingToolsShownOnce">
    <vt:lpwstr/>
  </property>
</Properties>
</file>